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- INFRAESTRUTURA\AUTISTA\FINAL\Memórias\"/>
    </mc:Choice>
  </mc:AlternateContent>
  <xr:revisionPtr revIDLastSave="0" documentId="13_ncr:1_{435BD01A-B42F-40DC-9CBF-8E020EF39FB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rçamento" sheetId="1" r:id="rId1"/>
    <sheet name="4" sheetId="2" r:id="rId2"/>
    <sheet name="4.1" sheetId="3" r:id="rId3"/>
    <sheet name="4.2" sheetId="4" r:id="rId4"/>
    <sheet name="4.3" sheetId="5" r:id="rId5"/>
    <sheet name="4.4" sheetId="6" r:id="rId6"/>
    <sheet name="4.5" sheetId="7" r:id="rId7"/>
    <sheet name="4.6" sheetId="9" r:id="rId8"/>
    <sheet name="4.7" sheetId="10" r:id="rId9"/>
    <sheet name="4.4E" sheetId="17" r:id="rId10"/>
    <sheet name="4.5E" sheetId="13" r:id="rId11"/>
  </sheets>
  <calcPr calcId="191029"/>
</workbook>
</file>

<file path=xl/calcChain.xml><?xml version="1.0" encoding="utf-8"?>
<calcChain xmlns="http://schemas.openxmlformats.org/spreadsheetml/2006/main">
  <c r="I5" i="1" l="1"/>
  <c r="I2" i="5"/>
  <c r="I13" i="1"/>
  <c r="I2" i="4"/>
  <c r="C8" i="17"/>
  <c r="E8" i="17"/>
  <c r="E9" i="13"/>
  <c r="C9" i="13"/>
  <c r="E9" i="7"/>
  <c r="C9" i="7"/>
</calcChain>
</file>

<file path=xl/sharedStrings.xml><?xml version="1.0" encoding="utf-8"?>
<sst xmlns="http://schemas.openxmlformats.org/spreadsheetml/2006/main" count="294" uniqueCount="74">
  <si>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</si>
  <si>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</si>
  <si>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</si>
  <si>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</si>
  <si>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</si>
  <si>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</si>
  <si>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</si>
  <si>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</si>
  <si>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</si>
  <si>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</si>
  <si>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4</t>
  </si>
  <si>
    <t>TRANSPORTES</t>
  </si>
  <si>
    <t>4.1</t>
  </si>
  <si>
    <t>04.014.0095-0</t>
  </si>
  <si>
    <t>EMOP</t>
  </si>
  <si>
    <t>RETIRADA DE ENTULHO DE OBRA COM CACAMBA DE ACO TIPO CONTAINER COM 5M3 DE CAPACIDADE,INCLUSIVE CARREGAMENTO,TRANSPORTE EDESCARREGAMENTO.CUSTO POR UNIDADE DE CACAMBA E INCLUI A TAXA PARA DESCARGA EM LOCAIS AUTORIZADOS</t>
  </si>
  <si>
    <t>un</t>
  </si>
  <si>
    <t>4.2</t>
  </si>
  <si>
    <t>SCO</t>
  </si>
  <si>
    <t>4.3</t>
  </si>
  <si>
    <t>TC 05.05.0100</t>
  </si>
  <si>
    <t>Transporte de carga de qualquer natureza; exclusive as despesas de carga e descarga tanto d espera do caminhao como de servente ou equipamento auxiliar, em media velocidade (Vm=40Km/h), em Caminhao de Carroceria Fixa a oleo diesel, com capacidade util de 7,5t.</t>
  </si>
  <si>
    <t>4.4</t>
  </si>
  <si>
    <t>04.005.0300-0</t>
  </si>
  <si>
    <t>TRANSPORTE DE CONTAINER,SEGUNDO DESCRICAO DA FAMILIA 02.006,EXCLUSIVE CARGA E DESCARGA(VIDE ITEM 04.013.0015)</t>
  </si>
  <si>
    <t>4.5</t>
  </si>
  <si>
    <t>04.013.0015-0</t>
  </si>
  <si>
    <t>CARGA E DESCARGA DE CONTAINER,SEGUNDO DESCRICAO DA FAMILIA 02.006</t>
  </si>
  <si>
    <t>4,00</t>
  </si>
  <si>
    <t>4.6</t>
  </si>
  <si>
    <t>4.7</t>
  </si>
  <si>
    <t>04.021.0010-0</t>
  </si>
  <si>
    <t>CARGA E DESCARGA MANUAL DE ANDAIME TUBULAR,INCLUSIVE TEMPO DE ESPERA DO CAMINHAO,CONSIDERANDO-SE A AREA DE PROJECAO VERTICAL</t>
  </si>
  <si>
    <t>m²</t>
  </si>
  <si>
    <t>4.8</t>
  </si>
  <si>
    <t>04.020.0122-0</t>
  </si>
  <si>
    <t>TRANSPORTE DE ANDAIME TUBULAR,CONSIDERANDO-SE A AREA DE PROJ ECAO VERTICAL DO ANDAIME,EXCLUSIVE CARGA,DESCARGA E TEMPO DE ESPERA DO CAMINHAO(VIDE ITEM 04.021.0010)</t>
  </si>
  <si>
    <t>Resumo do Critério</t>
  </si>
  <si>
    <t>Tipo</t>
  </si>
  <si>
    <t>Elementos</t>
  </si>
  <si>
    <t>Nome do Subcritério</t>
  </si>
  <si>
    <t>Categoria</t>
  </si>
  <si>
    <t/>
  </si>
  <si>
    <t>Seleção</t>
  </si>
  <si>
    <t>Filtro de Família</t>
  </si>
  <si>
    <t>Família</t>
  </si>
  <si>
    <t>Ou</t>
  </si>
  <si>
    <t>Filtro de Fase</t>
  </si>
  <si>
    <t>Criado em</t>
  </si>
  <si>
    <t>Demolido em</t>
  </si>
  <si>
    <t>------</t>
  </si>
  <si>
    <t>Modelos genéricos (Custo)</t>
  </si>
  <si>
    <t>Multiplicado por</t>
  </si>
  <si>
    <t>Container 12m HC</t>
  </si>
  <si>
    <t>Container 40p HC - Portas Fechadas</t>
  </si>
  <si>
    <t>Projeto</t>
  </si>
  <si>
    <t>Vínculo</t>
  </si>
  <si>
    <t>Elemento</t>
  </si>
  <si>
    <t>Id do Revit</t>
  </si>
  <si>
    <t>Totais:</t>
  </si>
  <si>
    <t>BE-PMSa-DES-EST-ESCOLAAUTISTA-EX-000 (1)</t>
  </si>
  <si>
    <t>2960125</t>
  </si>
  <si>
    <t>2960298</t>
  </si>
  <si>
    <t>t.km</t>
  </si>
  <si>
    <t>un.km</t>
  </si>
  <si>
    <t>m2xkm</t>
  </si>
  <si>
    <t>3126256</t>
  </si>
  <si>
    <t>BE-PMSa-MOD-ARQ-CANTEIRO-EX-000-R00</t>
  </si>
  <si>
    <t>ALUGUEL CONTAINER (MODULO METALICO ICAVEL),P/ESCRITORIO C/WC,MED.APROX.2,30M LARG.6,00M COMPR.E 2,50M ALT.CHAPAS ACO C/NERVURAS TRAPEZOIDAIS,ISOLAMENTO TERMO-ACUSTICO FORRO,CHASSISREFORCADO E PISO COMPENSADO NAVAL,INCLUINDO INST.ELETR.HIDROSSANITARIAS,SUPRIDO ACESSORIOS,1 BACIA SANITARIA E 1 LAVATORIO,EXCL.TRANSP.(04.005.0300),CARGA E DESCARGA (04.013.0015)</t>
  </si>
  <si>
    <t>CARGA, MANOBRA E DESCARGA DE ENTULHO EM CAMINHÃO BASCULANTE 14 M³ - CARGA COM ESCAVADEIRA HIDRÁULICA  (CAÇAMBA DE 0,80 M³ / 111 HP) E DESCARGA LIVRE (UNIDADE: T). AF_07/2020</t>
  </si>
  <si>
    <t>SINAPI</t>
  </si>
  <si>
    <t>T</t>
  </si>
  <si>
    <t>CARGA, MANOBRA E DESCARGA DE ENTULHO EM CAMINHÃO BASCULANTE 14 M³ - CARGA COM ESCAVADEIRA HIDRÁULICA (CAÇAMBA DE 0,80 M³ / 111 HP) E DESCARGA LIVRE (UNIDADE: T). AF_07/2020</t>
  </si>
  <si>
    <t xml:space="preserve">1,25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</si>
</sst>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</font>
    <font>
      <sz val="9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3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  <xf numFmtId="0" fontId="6" fillId="0" borderId="0" applyNumberFormat="0" applyFill="0" applyBorder="0" applyAlignment="0" applyProtection="0"/>
    <xf numFmtId="0" fontId="9" fillId="0" borderId="0"/>
    <xf numFmtId="0" fontId="7" fillId="0" borderId="0">
      <alignment wrapText="1"/>
    </xf>
    <xf numFmtId="0" fontId="9" fillId="0" borderId="0">
      <alignment wrapText="1"/>
    </xf>
    <xf numFmtId="0" fontId="8" fillId="0" borderId="0">
      <alignment horizontal="center" wrapText="1"/>
    </xf>
  </cellStyleXfs>
  <cellXfs count="37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7" fillId="4" borderId="1" xfId="1" applyFont="1" applyFill="1" applyBorder="1">
      <alignment wrapText="1"/>
    </xf>
    <xf numFmtId="0" fontId="9" fillId="0" borderId="0" xfId="9"/>
    <xf numFmtId="0" fontId="7" fillId="0" borderId="0" xfId="10">
      <alignment wrapText="1"/>
    </xf>
    <xf numFmtId="0" fontId="7" fillId="0" borderId="1" xfId="10" applyBorder="1">
      <alignment wrapText="1"/>
    </xf>
    <xf numFmtId="0" fontId="9" fillId="0" borderId="1" xfId="9" applyBorder="1"/>
    <xf numFmtId="0" fontId="1" fillId="4" borderId="1" xfId="1" applyFill="1" applyBorder="1" applyAlignment="1">
      <alignment horizontal="left" wrapText="1"/>
    </xf>
    <xf numFmtId="0" fontId="7" fillId="4" borderId="1" xfId="1" applyFont="1" applyFill="1" applyBorder="1" applyAlignment="1">
      <alignment horizontal="left" wrapText="1"/>
    </xf>
    <xf numFmtId="4" fontId="1" fillId="4" borderId="1" xfId="1" applyNumberFormat="1" applyFill="1" applyBorder="1">
      <alignment wrapText="1"/>
    </xf>
    <xf numFmtId="4" fontId="1" fillId="3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  <xf numFmtId="0" fontId="7" fillId="4" borderId="1" xfId="1" applyFont="1" applyFill="1" applyBorder="1" applyAlignment="1">
      <alignment horizontal="right" wrapText="1"/>
    </xf>
    <xf numFmtId="4" fontId="7" fillId="4" borderId="1" xfId="1" applyNumberFormat="1" applyFont="1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1" xfId="12" applyFill="1" applyBorder="1">
      <alignment horizontal="center" wrapText="1"/>
    </xf>
    <xf numFmtId="0" fontId="9" fillId="7" borderId="1" xfId="11" applyFill="1" applyBorder="1" applyAlignment="1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</cellXfs>
  <cellStyles count="13">
    <cellStyle name="Hiperlink" xfId="8" builtinId="8"/>
    <cellStyle name="Normal" xfId="0" builtinId="0"/>
    <cellStyle name="Normal 2" xfId="9" xr:uid="{51FE1C34-F081-457A-B43F-66EE524DC6CC}"/>
    <cellStyle name="styleBold" xfId="4" xr:uid="{00000000-0005-0000-0000-000004000000}"/>
    <cellStyle name="styleBold11" xfId="7" xr:uid="{00000000-0005-0000-0000-000007000000}"/>
    <cellStyle name="styleBold11 2" xfId="12" xr:uid="{56FBE6B5-A555-45E7-A5D2-4DC87C08A49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 2" xfId="10" xr:uid="{3E8684C1-6D81-49A7-99BF-6C7308042BB0}"/>
    <cellStyle name="styleRegular11" xfId="3" xr:uid="{00000000-0005-0000-0000-000003000000}"/>
    <cellStyle name="styleRegular11 2" xfId="11" xr:uid="{9C33329D-E32D-49F0-9A99-EDE935C08F3F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4.5" displayName="Criteria_Summary4.5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E063C4B-A351-4937-AA33-3CD81B48483C}" name="Elements211" displayName="Elements211" ref="A6:E8" totalsRowCount="1" totalsRowCellStyle="styleRegular">
  <autoFilter ref="A6:E7" xr:uid="{00000000-0009-0000-0100-000008000000}"/>
  <tableColumns count="5">
    <tableColumn id="1" xr3:uid="{D8926FF4-D9B5-4DC3-8322-9DA4A77AD2A5}" name="Projeto"/>
    <tableColumn id="2" xr3:uid="{AA7FB670-1B1C-46B0-AB47-DF13B6736A6F}" name="Vínculo"/>
    <tableColumn id="3" xr3:uid="{8B1E02E1-3E83-481B-A933-F18EE365C82E}" name="Elemento" totalsRowFunction="count"/>
    <tableColumn id="4" xr3:uid="{DE049463-4895-4FA8-BA07-9ECDCEDA2F14}" name="Id do Revit"/>
    <tableColumn id="5" xr3:uid="{2715E56B-CD51-4D0C-BB3C-962E3B260049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Elements451" displayName="Elements451" ref="A6:E9" totalsRowCount="1" totalsRowCellStyle="styleRegular">
  <autoFilter ref="A6:E8" xr:uid="{00000000-0009-0000-0100-000008000000}"/>
  <tableColumns count="5">
    <tableColumn id="1" xr3:uid="{00000000-0010-0000-0700-000001000000}" name="Projeto"/>
    <tableColumn id="2" xr3:uid="{00000000-0010-0000-0700-000002000000}" name="Vínculo"/>
    <tableColumn id="3" xr3:uid="{00000000-0010-0000-0700-000003000000}" name="Elemento" totalsRowFunction="count"/>
    <tableColumn id="4" xr3:uid="{00000000-0010-0000-0700-000004000000}" name="Id do Revit"/>
    <tableColumn id="5" xr3:uid="{00000000-0010-0000-07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showGridLines="0" tabSelected="1" workbookViewId="0">
      <selection activeCell="F7" sqref="F7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4" t="s">
        <v>0</v>
      </c>
      <c r="B1" s="24" t="s">
        <v>0</v>
      </c>
      <c r="C1" s="24" t="s">
        <v>0</v>
      </c>
      <c r="D1" s="24" t="s">
        <v>0</v>
      </c>
      <c r="E1" s="24" t="s">
        <v>0</v>
      </c>
      <c r="F1" s="24" t="s">
        <v>0</v>
      </c>
      <c r="G1" s="24" t="s">
        <v>0</v>
      </c>
      <c r="H1" s="24" t="s">
        <v>0</v>
      </c>
      <c r="I1" s="24" t="s">
        <v>0</v>
      </c>
    </row>
    <row r="2" spans="1:9">
      <c r="A2" s="24" t="s">
        <v>0</v>
      </c>
      <c r="B2" s="24" t="s">
        <v>0</v>
      </c>
      <c r="C2" s="24" t="s">
        <v>0</v>
      </c>
      <c r="D2" s="24" t="s">
        <v>0</v>
      </c>
      <c r="E2" s="24" t="s">
        <v>0</v>
      </c>
      <c r="F2" s="24" t="s">
        <v>0</v>
      </c>
      <c r="G2" s="24" t="s">
        <v>0</v>
      </c>
      <c r="H2" s="24" t="s">
        <v>0</v>
      </c>
      <c r="I2" s="24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20">
        <f>SUM(I6:I12)</f>
        <v>46127.435969999991</v>
      </c>
    </row>
    <row r="6" spans="1:9" ht="24.7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>
        <v>20</v>
      </c>
      <c r="G6" s="5">
        <v>362.47</v>
      </c>
      <c r="H6" s="5">
        <v>434.42</v>
      </c>
      <c r="I6" s="19">
        <v>8688.4</v>
      </c>
    </row>
    <row r="7" spans="1:9" ht="24.75">
      <c r="A7" s="5" t="s">
        <v>17</v>
      </c>
      <c r="B7" s="17">
        <v>100999</v>
      </c>
      <c r="C7" s="5" t="s">
        <v>70</v>
      </c>
      <c r="D7" s="5" t="s">
        <v>69</v>
      </c>
      <c r="E7" s="12" t="s">
        <v>71</v>
      </c>
      <c r="F7" s="6">
        <v>1103.56</v>
      </c>
      <c r="G7" s="5">
        <v>7.09</v>
      </c>
      <c r="H7" s="5">
        <v>8.49</v>
      </c>
      <c r="I7" s="19">
        <v>9369.2243999999992</v>
      </c>
    </row>
    <row r="8" spans="1:9" ht="24.75">
      <c r="A8" s="5" t="s">
        <v>19</v>
      </c>
      <c r="B8" s="5" t="s">
        <v>20</v>
      </c>
      <c r="C8" s="5" t="s">
        <v>18</v>
      </c>
      <c r="D8" s="5" t="s">
        <v>21</v>
      </c>
      <c r="E8" s="12" t="s">
        <v>63</v>
      </c>
      <c r="F8" s="6">
        <v>11035.599999999999</v>
      </c>
      <c r="G8" s="5">
        <v>1.45</v>
      </c>
      <c r="H8" s="5">
        <v>1.7378250000000002</v>
      </c>
      <c r="I8" s="19">
        <v>19177.941569999999</v>
      </c>
    </row>
    <row r="9" spans="1:9">
      <c r="A9" s="5" t="s">
        <v>22</v>
      </c>
      <c r="B9" s="5" t="s">
        <v>23</v>
      </c>
      <c r="C9" s="5" t="s">
        <v>14</v>
      </c>
      <c r="D9" s="5" t="s">
        <v>24</v>
      </c>
      <c r="E9" s="12" t="s">
        <v>64</v>
      </c>
      <c r="F9" s="6">
        <v>80</v>
      </c>
      <c r="G9" s="5">
        <v>38.83</v>
      </c>
      <c r="H9" s="5">
        <v>46.53</v>
      </c>
      <c r="I9" s="19">
        <v>3722.4</v>
      </c>
    </row>
    <row r="10" spans="1:9">
      <c r="A10" s="5" t="s">
        <v>25</v>
      </c>
      <c r="B10" s="5" t="s">
        <v>26</v>
      </c>
      <c r="C10" s="5" t="s">
        <v>14</v>
      </c>
      <c r="D10" s="5" t="s">
        <v>27</v>
      </c>
      <c r="E10" s="5" t="s">
        <v>16</v>
      </c>
      <c r="F10" s="6" t="s">
        <v>28</v>
      </c>
      <c r="G10" s="5">
        <v>102.69</v>
      </c>
      <c r="H10" s="5">
        <v>123.07</v>
      </c>
      <c r="I10" s="5">
        <v>492.28</v>
      </c>
    </row>
    <row r="11" spans="1:9">
      <c r="A11" s="5" t="s">
        <v>29</v>
      </c>
      <c r="B11" s="5" t="s">
        <v>31</v>
      </c>
      <c r="C11" s="5" t="s">
        <v>14</v>
      </c>
      <c r="D11" s="5" t="s">
        <v>32</v>
      </c>
      <c r="E11" s="5" t="s">
        <v>33</v>
      </c>
      <c r="F11" s="6">
        <v>258.95999999999998</v>
      </c>
      <c r="G11" s="5">
        <v>1.05</v>
      </c>
      <c r="H11" s="5">
        <v>1.25</v>
      </c>
      <c r="I11" s="19">
        <v>323.7</v>
      </c>
    </row>
    <row r="12" spans="1:9" ht="24.75">
      <c r="A12" s="5" t="s">
        <v>30</v>
      </c>
      <c r="B12" s="5" t="s">
        <v>35</v>
      </c>
      <c r="C12" s="5" t="s">
        <v>14</v>
      </c>
      <c r="D12" s="5" t="s">
        <v>36</v>
      </c>
      <c r="E12" s="12" t="s">
        <v>65</v>
      </c>
      <c r="F12" s="6">
        <v>5179.1099999999997</v>
      </c>
      <c r="G12" s="5">
        <v>0.21</v>
      </c>
      <c r="H12" s="5">
        <v>0.25</v>
      </c>
      <c r="I12" s="19">
        <v>4353.49</v>
      </c>
    </row>
    <row r="13" spans="1:9">
      <c r="I13" s="21">
        <f>SUM(I6:I12)</f>
        <v>46127.435969999991</v>
      </c>
    </row>
  </sheetData>
  <mergeCells count="1">
    <mergeCell ref="A1:I2"/>
  </mergeCells>
  <hyperlinks>
    <hyperlink ref="A5" location="'4'!A1" display="4" xr:uid="{00000000-0004-0000-0000-000000000000}"/>
    <hyperlink ref="A6" location="'4.1'!A1" display="4.1" xr:uid="{00000000-0004-0000-0000-000001000000}"/>
    <hyperlink ref="F6" location="'4.1'!F2" display="'4.1'!F2" xr:uid="{00000000-0004-0000-0000-000002000000}"/>
    <hyperlink ref="A7" location="'4.2'!A1" display="4.2" xr:uid="{00000000-0004-0000-0000-000003000000}"/>
    <hyperlink ref="F7" location="'4.2'!F2" display="'4.2'!F2" xr:uid="{00000000-0004-0000-0000-000004000000}"/>
    <hyperlink ref="A8" location="'4.3'!A1" display="4.3" xr:uid="{00000000-0004-0000-0000-000005000000}"/>
    <hyperlink ref="F8" location="'4.3'!F2" display="'4.3'!F2" xr:uid="{00000000-0004-0000-0000-000006000000}"/>
    <hyperlink ref="A9" location="'4.4'!A1" display="4.4" xr:uid="{00000000-0004-0000-0000-000007000000}"/>
    <hyperlink ref="F9" location="'4.4E'!A1" display="120,00" xr:uid="{00000000-0004-0000-0000-000008000000}"/>
    <hyperlink ref="A10" location="'4.5'!A1" display="4.5" xr:uid="{00000000-0004-0000-0000-000009000000}"/>
    <hyperlink ref="F10" location="'4.5E'!A1" display="4,00" xr:uid="{00000000-0004-0000-0000-00000A000000}"/>
    <hyperlink ref="A11" location="'4.7'!A1" display="4.7" xr:uid="{00000000-0004-0000-0000-00000D000000}"/>
    <hyperlink ref="F11" location="'4.6'!F2" display="'4.6'!F2" xr:uid="{00000000-0004-0000-0000-00000E000000}"/>
    <hyperlink ref="A12" location="'4.8'!A1" display="4.8" xr:uid="{00000000-0004-0000-0000-00000F000000}"/>
    <hyperlink ref="F12" location="'4.7'!F2" display="'4.7'!F2" xr:uid="{00000000-0004-0000-0000-000010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255AB-CD96-4722-BDA6-7352284A6C97}">
  <dimension ref="A1:E8"/>
  <sheetViews>
    <sheetView showGridLines="0" workbookViewId="0">
      <selection sqref="A1:E2"/>
    </sheetView>
  </sheetViews>
  <sheetFormatPr defaultRowHeight="15"/>
  <cols>
    <col min="1" max="1" width="26" style="13" customWidth="1"/>
    <col min="2" max="2" width="55" style="13" customWidth="1"/>
    <col min="3" max="3" width="34" style="13" customWidth="1"/>
    <col min="4" max="4" width="12" style="13" customWidth="1"/>
    <col min="5" max="5" width="14" style="13" customWidth="1"/>
    <col min="6" max="16384" width="9.140625" style="13"/>
  </cols>
  <sheetData>
    <row r="1" spans="1:5">
      <c r="A1" s="32" t="s">
        <v>24</v>
      </c>
      <c r="B1" s="32" t="s">
        <v>68</v>
      </c>
      <c r="C1" s="32" t="s">
        <v>68</v>
      </c>
      <c r="D1" s="32" t="s">
        <v>68</v>
      </c>
      <c r="E1" s="32" t="s">
        <v>68</v>
      </c>
    </row>
    <row r="2" spans="1:5">
      <c r="A2" s="32" t="s">
        <v>68</v>
      </c>
      <c r="B2" s="32" t="s">
        <v>68</v>
      </c>
      <c r="C2" s="32" t="s">
        <v>68</v>
      </c>
      <c r="D2" s="32" t="s">
        <v>68</v>
      </c>
      <c r="E2" s="32" t="s">
        <v>68</v>
      </c>
    </row>
    <row r="4" spans="1:5">
      <c r="A4" s="33" t="s">
        <v>51</v>
      </c>
      <c r="B4" s="33" t="s">
        <v>51</v>
      </c>
      <c r="C4" s="33" t="s">
        <v>51</v>
      </c>
      <c r="D4" s="33" t="s">
        <v>51</v>
      </c>
      <c r="E4" s="33" t="s">
        <v>51</v>
      </c>
    </row>
    <row r="5" spans="1:5">
      <c r="A5" s="34" t="s">
        <v>42</v>
      </c>
      <c r="B5" s="34" t="s">
        <v>42</v>
      </c>
      <c r="C5" s="34" t="s">
        <v>42</v>
      </c>
      <c r="D5" s="34" t="s">
        <v>42</v>
      </c>
      <c r="E5" s="34" t="s">
        <v>42</v>
      </c>
    </row>
    <row r="6" spans="1:5">
      <c r="A6" s="16" t="s">
        <v>55</v>
      </c>
      <c r="B6" s="16" t="s">
        <v>56</v>
      </c>
      <c r="C6" s="16" t="s">
        <v>57</v>
      </c>
      <c r="D6" s="16" t="s">
        <v>58</v>
      </c>
      <c r="E6" s="16" t="s">
        <v>59</v>
      </c>
    </row>
    <row r="7" spans="1:5" ht="24.75">
      <c r="A7" s="15" t="s">
        <v>67</v>
      </c>
      <c r="B7" s="15" t="s">
        <v>50</v>
      </c>
      <c r="C7" s="15" t="s">
        <v>54</v>
      </c>
      <c r="D7" s="15" t="s">
        <v>66</v>
      </c>
      <c r="E7" s="15">
        <v>1</v>
      </c>
    </row>
    <row r="8" spans="1:5">
      <c r="A8" s="14" t="s">
        <v>42</v>
      </c>
      <c r="B8" s="14" t="s">
        <v>42</v>
      </c>
      <c r="C8" s="14">
        <f>SUBTOTAL(103,Elements211[Elemento])</f>
        <v>1</v>
      </c>
      <c r="D8" s="14" t="s">
        <v>42</v>
      </c>
      <c r="E8" s="14">
        <f>SUBTOTAL(109,Elements211[Totais:])</f>
        <v>1</v>
      </c>
    </row>
  </sheetData>
  <mergeCells count="3">
    <mergeCell ref="A1:E2"/>
    <mergeCell ref="A4:E4"/>
    <mergeCell ref="A5:E5"/>
  </mergeCells>
  <hyperlinks>
    <hyperlink ref="A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8A302849-9CCD-4DBB-A485-E4233B3DEC36}"/>
    <hyperlink ref="B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B059C773-5616-4CDB-9A8C-C2216649DCF1}"/>
    <hyperlink ref="C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44F542D8-294B-498C-BDA0-8EF09C2CB527}"/>
    <hyperlink ref="D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7B478250-0BAB-4E61-9C73-DAE0918BABF7}"/>
    <hyperlink ref="E1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56E936B1-6DE3-4EFA-8B63-6F4B9F65A4FF}"/>
    <hyperlink ref="A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33574B04-4757-492A-9D40-6814A38CB8EE}"/>
    <hyperlink ref="B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9F74A300-F4AD-4A2E-A475-EFE39E1EF4B8}"/>
    <hyperlink ref="C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A40E35BF-339C-41C5-A88D-4668973BF680}"/>
    <hyperlink ref="D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1FE40A43-7A0E-49F4-A5C7-F68F70549788}"/>
    <hyperlink ref="E2" location="'2.1'!A1" display="ALUGUEL CONTAINER (MODULO METALICO ICAVEL),P/ESCRITORIO C/WC,MED.APROX.2,30M LARG.6,00M COMPR.E 2,50M ALT.CHAPAS ACO C/NERVURAS TRAPEZOIDAIS,ISOLAMENTO TERMO-ACUSTICO FORRO,CHASSISREFORCADO E PISO COMPENSADO NAVAL,INCLUINDO INST.ELETR.HIDROSSANITARIAS,SUP" xr:uid="{DBE72150-8666-4E6C-8A47-CA8D944C0FDA}"/>
    <hyperlink ref="A4" location="'2.1'!A1" display="Modelos genéricos (Custo)" xr:uid="{609AB5D3-BA22-48ED-B196-CAA95B70EF7C}"/>
    <hyperlink ref="B4" location="'2.1'!A1" display="Modelos genéricos (Custo)" xr:uid="{CE80E326-0D53-414C-8347-D87567C53E94}"/>
    <hyperlink ref="C4" location="'2.1'!A1" display="Modelos genéricos (Custo)" xr:uid="{5095C7D2-E435-46FD-B243-09D0F169882D}"/>
    <hyperlink ref="D4" location="'2.1'!A1" display="Modelos genéricos (Custo)" xr:uid="{723B0BB2-712C-432E-B365-6632F82A0A29}"/>
    <hyperlink ref="E4" location="'2.1'!A1" display="Modelos genéricos (Custo)" xr:uid="{59BD7154-B2D6-461E-BB65-45CB87757787}"/>
    <hyperlink ref="A1:E2" location="'4.4'!A1" display="TRANSPORTE DE CONTAINER,SEGUNDO DESCRICAO DA FAMILIA 02.006,EXCLUSIVE CARGA E DESCARGA(VIDE ITEM 04.013.0015)" xr:uid="{714666EF-F92D-43A1-8DB4-BE787C3ADC45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9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35" t="s">
        <v>27</v>
      </c>
      <c r="B1" s="35" t="s">
        <v>27</v>
      </c>
      <c r="C1" s="35" t="s">
        <v>27</v>
      </c>
      <c r="D1" s="35" t="s">
        <v>27</v>
      </c>
      <c r="E1" s="35" t="s">
        <v>27</v>
      </c>
    </row>
    <row r="2" spans="1:5">
      <c r="A2" s="35" t="s">
        <v>27</v>
      </c>
      <c r="B2" s="35" t="s">
        <v>27</v>
      </c>
      <c r="C2" s="35" t="s">
        <v>27</v>
      </c>
      <c r="D2" s="35" t="s">
        <v>27</v>
      </c>
      <c r="E2" s="35" t="s">
        <v>27</v>
      </c>
    </row>
    <row r="4" spans="1:5">
      <c r="A4" s="27" t="s">
        <v>51</v>
      </c>
      <c r="B4" s="27" t="s">
        <v>51</v>
      </c>
      <c r="C4" s="27" t="s">
        <v>51</v>
      </c>
      <c r="D4" s="27" t="s">
        <v>51</v>
      </c>
      <c r="E4" s="27" t="s">
        <v>51</v>
      </c>
    </row>
    <row r="5" spans="1:5">
      <c r="A5" s="36" t="s">
        <v>42</v>
      </c>
      <c r="B5" s="36" t="s">
        <v>42</v>
      </c>
      <c r="C5" s="36" t="s">
        <v>42</v>
      </c>
      <c r="D5" s="36" t="s">
        <v>42</v>
      </c>
      <c r="E5" s="36" t="s">
        <v>42</v>
      </c>
    </row>
    <row r="6" spans="1:5">
      <c r="A6" s="7" t="s">
        <v>55</v>
      </c>
      <c r="B6" s="7" t="s">
        <v>56</v>
      </c>
      <c r="C6" s="7" t="s">
        <v>57</v>
      </c>
      <c r="D6" s="7" t="s">
        <v>58</v>
      </c>
      <c r="E6" s="7" t="s">
        <v>59</v>
      </c>
    </row>
    <row r="7" spans="1:5" ht="24.75">
      <c r="A7" s="8" t="s">
        <v>60</v>
      </c>
      <c r="B7" s="8" t="s">
        <v>50</v>
      </c>
      <c r="C7" s="8" t="s">
        <v>54</v>
      </c>
      <c r="D7" s="8" t="s">
        <v>61</v>
      </c>
      <c r="E7" s="8">
        <v>1</v>
      </c>
    </row>
    <row r="8" spans="1:5" ht="24.75">
      <c r="A8" s="8" t="s">
        <v>60</v>
      </c>
      <c r="B8" s="8" t="s">
        <v>50</v>
      </c>
      <c r="C8" s="8" t="s">
        <v>54</v>
      </c>
      <c r="D8" s="8" t="s">
        <v>62</v>
      </c>
      <c r="E8" s="8">
        <v>1</v>
      </c>
    </row>
    <row r="9" spans="1:5">
      <c r="A9" s="1" t="s">
        <v>42</v>
      </c>
      <c r="B9" s="1" t="s">
        <v>42</v>
      </c>
      <c r="C9" s="1">
        <f>SUBTOTAL(103,Elements451[Elemento])</f>
        <v>2</v>
      </c>
      <c r="D9" s="1" t="s">
        <v>42</v>
      </c>
      <c r="E9" s="1">
        <f>SUBTOTAL(109,Elements451[Totais:])</f>
        <v>2</v>
      </c>
    </row>
  </sheetData>
  <mergeCells count="3">
    <mergeCell ref="A1:E2"/>
    <mergeCell ref="A4:E4"/>
    <mergeCell ref="A5:E5"/>
  </mergeCells>
  <hyperlinks>
    <hyperlink ref="A1" location="'4.5'!A1" display="CARGA E DESCARGA DE CONTAINER,SEGUNDO DESCRICAO DA FAMILIA 02.006" xr:uid="{00000000-0004-0000-0C00-000000000000}"/>
    <hyperlink ref="B1" location="'4.5'!A1" display="CARGA E DESCARGA DE CONTAINER,SEGUNDO DESCRICAO DA FAMILIA 02.006" xr:uid="{00000000-0004-0000-0C00-000001000000}"/>
    <hyperlink ref="C1" location="'4.5'!A1" display="CARGA E DESCARGA DE CONTAINER,SEGUNDO DESCRICAO DA FAMILIA 02.006" xr:uid="{00000000-0004-0000-0C00-000002000000}"/>
    <hyperlink ref="D1" location="'4.5'!A1" display="CARGA E DESCARGA DE CONTAINER,SEGUNDO DESCRICAO DA FAMILIA 02.006" xr:uid="{00000000-0004-0000-0C00-000003000000}"/>
    <hyperlink ref="E1" location="'4.5'!A1" display="CARGA E DESCARGA DE CONTAINER,SEGUNDO DESCRICAO DA FAMILIA 02.006" xr:uid="{00000000-0004-0000-0C00-000004000000}"/>
    <hyperlink ref="A2" location="'4.5'!A1" display="CARGA E DESCARGA DE CONTAINER,SEGUNDO DESCRICAO DA FAMILIA 02.006" xr:uid="{00000000-0004-0000-0C00-000005000000}"/>
    <hyperlink ref="B2" location="'4.5'!A1" display="CARGA E DESCARGA DE CONTAINER,SEGUNDO DESCRICAO DA FAMILIA 02.006" xr:uid="{00000000-0004-0000-0C00-000006000000}"/>
    <hyperlink ref="C2" location="'4.5'!A1" display="CARGA E DESCARGA DE CONTAINER,SEGUNDO DESCRICAO DA FAMILIA 02.006" xr:uid="{00000000-0004-0000-0C00-000007000000}"/>
    <hyperlink ref="D2" location="'4.5'!A1" display="CARGA E DESCARGA DE CONTAINER,SEGUNDO DESCRICAO DA FAMILIA 02.006" xr:uid="{00000000-0004-0000-0C00-000008000000}"/>
    <hyperlink ref="E2" location="'4.5'!A1" display="CARGA E DESCARGA DE CONTAINER,SEGUNDO DESCRICAO DA FAMILIA 02.006" xr:uid="{00000000-0004-0000-0C00-000009000000}"/>
    <hyperlink ref="A4" location="'4.5'!A1" display="Modelos genéricos (Custo)" xr:uid="{00000000-0004-0000-0C00-00000A000000}"/>
    <hyperlink ref="B4" location="'4.5'!A1" display="Modelos genéricos (Custo)" xr:uid="{00000000-0004-0000-0C00-00000B000000}"/>
    <hyperlink ref="C4" location="'4.5'!A1" display="Modelos genéricos (Custo)" xr:uid="{00000000-0004-0000-0C00-00000C000000}"/>
    <hyperlink ref="D4" location="'4.5'!A1" display="Modelos genéricos (Custo)" xr:uid="{00000000-0004-0000-0C00-00000D000000}"/>
    <hyperlink ref="E4" location="'4.5'!A1" display="Modelos genéricos (Custo)" xr:uid="{00000000-0004-0000-0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topLeftCell="D1" workbookViewId="0">
      <selection activeCell="I2" sqref="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20">
        <v>95286.17</v>
      </c>
    </row>
  </sheetData>
  <hyperlinks>
    <hyperlink ref="A2" location="'Orçamento'!A1" display="4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"/>
  <sheetViews>
    <sheetView showGridLines="0" topLeftCell="D1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>
        <v>20</v>
      </c>
      <c r="G2" s="5">
        <v>332.47</v>
      </c>
      <c r="H2" s="5">
        <v>398.46529500000008</v>
      </c>
      <c r="I2" s="19">
        <v>8688.4</v>
      </c>
    </row>
  </sheetData>
  <hyperlinks>
    <hyperlink ref="A2" location="'4'!A1" display="4.1" xr:uid="{00000000-0004-0000-0200-000000000000}"/>
    <hyperlink ref="F2" location="'4.1E'!A1" display="131,66" xr:uid="{00000000-0004-0000-0200-000001000000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"/>
  <sheetViews>
    <sheetView showGridLines="0" topLeftCell="D1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17</v>
      </c>
      <c r="B2" s="18">
        <v>100999</v>
      </c>
      <c r="C2" s="5" t="s">
        <v>70</v>
      </c>
      <c r="D2" s="12" t="s">
        <v>72</v>
      </c>
      <c r="E2" s="12" t="s">
        <v>71</v>
      </c>
      <c r="F2" s="12">
        <v>1103.56</v>
      </c>
      <c r="G2" s="5">
        <v>7.09</v>
      </c>
      <c r="H2" s="5">
        <v>8.49</v>
      </c>
      <c r="I2" s="19">
        <f>F2*H2</f>
        <v>9369.2243999999992</v>
      </c>
    </row>
  </sheetData>
  <hyperlinks>
    <hyperlink ref="A2" location="'4'!A1" display="4.2" xr:uid="{00000000-0004-0000-0300-000000000000}"/>
    <hyperlink ref="F2" location="'4.2E'!A1" display="860,86" xr:uid="{00000000-0004-0000-0300-000001000000}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"/>
  <sheetViews>
    <sheetView showGridLines="0" topLeftCell="D1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19</v>
      </c>
      <c r="B2" s="5" t="s">
        <v>20</v>
      </c>
      <c r="C2" s="5" t="s">
        <v>18</v>
      </c>
      <c r="D2" s="5" t="s">
        <v>21</v>
      </c>
      <c r="E2" s="12" t="s">
        <v>63</v>
      </c>
      <c r="F2" s="19">
        <v>11035.599999999999</v>
      </c>
      <c r="G2" s="5">
        <v>1.45</v>
      </c>
      <c r="H2" s="5">
        <v>1.7378250000000002</v>
      </c>
      <c r="I2" s="19">
        <f>F2*H2</f>
        <v>19177.941569999999</v>
      </c>
    </row>
  </sheetData>
  <hyperlinks>
    <hyperlink ref="A2" location="'4'!A1" display="4.3" xr:uid="{00000000-0004-0000-0400-000000000000}"/>
    <hyperlink ref="F2" location="'4.3E'!A1" display="25825,89" xr:uid="{00000000-0004-0000-0400-000001000000}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"/>
  <sheetViews>
    <sheetView showGridLines="0" topLeftCell="D1" workbookViewId="0">
      <selection activeCell="E10" sqref="E1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22</v>
      </c>
      <c r="B2" s="5" t="s">
        <v>23</v>
      </c>
      <c r="C2" s="5" t="s">
        <v>14</v>
      </c>
      <c r="D2" s="5" t="s">
        <v>24</v>
      </c>
      <c r="E2" s="12" t="s">
        <v>64</v>
      </c>
      <c r="F2" s="5">
        <v>80</v>
      </c>
      <c r="G2" s="5">
        <v>38.83</v>
      </c>
      <c r="H2" s="5">
        <v>46.53</v>
      </c>
      <c r="I2" s="19">
        <v>3722.4</v>
      </c>
    </row>
  </sheetData>
  <hyperlinks>
    <hyperlink ref="A2" location="'4'!A1" display="4.4" xr:uid="{00000000-0004-0000-0500-000000000000}"/>
    <hyperlink ref="F2" location="'4.4E'!A1" display="120" xr:uid="{00000000-0004-0000-0500-000001000000}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4"/>
  <sheetViews>
    <sheetView showGridLines="0" topLeftCell="D1" workbookViewId="0">
      <selection activeCell="H16" sqref="H16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25</v>
      </c>
      <c r="B2" s="5" t="s">
        <v>26</v>
      </c>
      <c r="C2" s="5" t="s">
        <v>14</v>
      </c>
      <c r="D2" s="5" t="s">
        <v>27</v>
      </c>
      <c r="E2" s="5" t="s">
        <v>16</v>
      </c>
      <c r="F2" s="5" t="s">
        <v>10</v>
      </c>
      <c r="G2" s="5">
        <v>102.69</v>
      </c>
      <c r="H2" s="5">
        <v>123.07</v>
      </c>
      <c r="I2" s="5">
        <v>492.28</v>
      </c>
    </row>
    <row r="5" spans="1:9">
      <c r="A5" s="25" t="s">
        <v>37</v>
      </c>
      <c r="B5" s="25" t="s">
        <v>37</v>
      </c>
      <c r="C5" s="25" t="s">
        <v>37</v>
      </c>
      <c r="D5" s="25" t="s">
        <v>37</v>
      </c>
      <c r="E5" s="25" t="s">
        <v>37</v>
      </c>
    </row>
    <row r="6" spans="1:9">
      <c r="A6" s="26"/>
      <c r="B6" s="26"/>
      <c r="C6" s="26"/>
      <c r="D6" s="26"/>
      <c r="E6" s="26"/>
    </row>
    <row r="7" spans="1:9">
      <c r="A7" s="7" t="s">
        <v>1</v>
      </c>
      <c r="B7" s="7" t="s">
        <v>38</v>
      </c>
      <c r="C7" s="7" t="s">
        <v>39</v>
      </c>
      <c r="D7" s="7" t="s">
        <v>40</v>
      </c>
      <c r="E7" s="7" t="s">
        <v>9</v>
      </c>
    </row>
    <row r="8" spans="1:9">
      <c r="A8" s="8">
        <v>1</v>
      </c>
      <c r="B8" s="8" t="s">
        <v>41</v>
      </c>
      <c r="C8" s="8">
        <v>2</v>
      </c>
      <c r="D8" s="8" t="s">
        <v>51</v>
      </c>
      <c r="E8" s="8">
        <v>2</v>
      </c>
    </row>
    <row r="9" spans="1:9">
      <c r="A9" s="8" t="s">
        <v>42</v>
      </c>
      <c r="B9" s="8" t="s">
        <v>42</v>
      </c>
      <c r="C9" s="8">
        <f>SUBTOTAL(109,Criteria_Summary4.5[Elementos])</f>
        <v>2</v>
      </c>
      <c r="D9" s="8" t="s">
        <v>42</v>
      </c>
      <c r="E9" s="8">
        <f>SUBTOTAL(109,Criteria_Summary4.5[Total])</f>
        <v>2</v>
      </c>
    </row>
    <row r="10" spans="1:9" ht="30">
      <c r="A10" s="9" t="s">
        <v>52</v>
      </c>
      <c r="B10" s="9">
        <v>4</v>
      </c>
      <c r="C10" s="10"/>
      <c r="D10" s="10"/>
      <c r="E10" s="9">
        <v>4</v>
      </c>
    </row>
    <row r="13" spans="1:9">
      <c r="A13" s="27" t="s">
        <v>51</v>
      </c>
      <c r="B13" s="27" t="s">
        <v>51</v>
      </c>
      <c r="C13" s="27" t="s">
        <v>51</v>
      </c>
      <c r="D13" s="27" t="s">
        <v>51</v>
      </c>
      <c r="E13" s="27" t="s">
        <v>51</v>
      </c>
    </row>
    <row r="14" spans="1:9">
      <c r="A14" s="28"/>
      <c r="B14" s="28"/>
      <c r="C14" s="28"/>
      <c r="D14" s="28"/>
      <c r="E14" s="28"/>
    </row>
    <row r="15" spans="1:9">
      <c r="A15" s="11" t="s">
        <v>38</v>
      </c>
      <c r="B15" s="11" t="s">
        <v>39</v>
      </c>
      <c r="C15" s="29" t="s">
        <v>43</v>
      </c>
      <c r="D15" s="29" t="s">
        <v>43</v>
      </c>
      <c r="E15" s="11" t="s">
        <v>9</v>
      </c>
    </row>
    <row r="16" spans="1:9">
      <c r="A16" s="8" t="s">
        <v>41</v>
      </c>
      <c r="B16" s="8">
        <v>2</v>
      </c>
      <c r="C16" s="30" t="s">
        <v>7</v>
      </c>
      <c r="D16" s="30" t="s">
        <v>7</v>
      </c>
      <c r="E16" s="8">
        <v>2</v>
      </c>
    </row>
    <row r="18" spans="1:5">
      <c r="A18" s="31" t="s">
        <v>47</v>
      </c>
      <c r="B18" s="31" t="s">
        <v>47</v>
      </c>
      <c r="C18" s="31" t="s">
        <v>47</v>
      </c>
      <c r="D18" s="31" t="s">
        <v>47</v>
      </c>
      <c r="E18" s="31" t="s">
        <v>47</v>
      </c>
    </row>
    <row r="19" spans="1:5">
      <c r="A19" s="29" t="s">
        <v>48</v>
      </c>
      <c r="B19" s="29" t="s">
        <v>48</v>
      </c>
      <c r="C19" s="29" t="s">
        <v>48</v>
      </c>
      <c r="D19" s="11" t="s">
        <v>49</v>
      </c>
      <c r="E19" s="11"/>
    </row>
    <row r="20" spans="1:5">
      <c r="A20" s="8"/>
      <c r="B20" s="8"/>
      <c r="C20" s="8"/>
      <c r="D20" s="8" t="s">
        <v>50</v>
      </c>
      <c r="E20" s="8" t="s">
        <v>46</v>
      </c>
    </row>
    <row r="22" spans="1:5">
      <c r="A22" s="31" t="s">
        <v>44</v>
      </c>
      <c r="B22" s="31" t="s">
        <v>44</v>
      </c>
      <c r="C22" s="31" t="s">
        <v>44</v>
      </c>
      <c r="D22" s="31" t="s">
        <v>44</v>
      </c>
      <c r="E22" s="31" t="s">
        <v>44</v>
      </c>
    </row>
    <row r="23" spans="1:5">
      <c r="A23" s="29" t="s">
        <v>45</v>
      </c>
      <c r="B23" s="11"/>
      <c r="C23" s="11"/>
      <c r="D23" s="11" t="s">
        <v>38</v>
      </c>
      <c r="E23" s="11"/>
    </row>
    <row r="24" spans="1:5">
      <c r="A24" s="30" t="s">
        <v>53</v>
      </c>
      <c r="B24" s="30" t="s">
        <v>53</v>
      </c>
      <c r="C24" s="30" t="s">
        <v>53</v>
      </c>
      <c r="D24" s="8" t="s">
        <v>54</v>
      </c>
      <c r="E24" s="8" t="s">
        <v>46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4'!A1" display="4.5" xr:uid="{00000000-0004-0000-0600-000000000000}"/>
    <hyperlink ref="F2" location="'4.5E'!A1" display="4" xr:uid="{00000000-0004-0000-0600-000001000000}"/>
    <hyperlink ref="E10" location="'4.5E'!A1" display="'4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"/>
  <sheetViews>
    <sheetView showGridLines="0" topLeftCell="D1" workbookViewId="0">
      <selection activeCell="G17" sqref="G17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30</v>
      </c>
      <c r="B2" s="5" t="s">
        <v>31</v>
      </c>
      <c r="C2" s="5" t="s">
        <v>14</v>
      </c>
      <c r="D2" s="5" t="s">
        <v>32</v>
      </c>
      <c r="E2" s="5" t="s">
        <v>33</v>
      </c>
      <c r="F2" s="5">
        <v>258.95999999999998</v>
      </c>
      <c r="G2" s="5">
        <v>1.05</v>
      </c>
      <c r="H2" s="22" t="s">
        <v>73</v>
      </c>
      <c r="I2" s="19">
        <v>323.7</v>
      </c>
    </row>
  </sheetData>
  <hyperlinks>
    <hyperlink ref="A2" location="'4'!A1" display="4.7" xr:uid="{00000000-0004-0000-0800-000000000000}"/>
    <hyperlink ref="F2" location="'4.7E'!A1" display="430,41" xr:uid="{00000000-0004-0000-0800-000001000000}"/>
  </hyperlink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"/>
  <sheetViews>
    <sheetView showGridLines="0" topLeftCell="D1" workbookViewId="0">
      <selection activeCell="F12" sqref="F1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34</v>
      </c>
      <c r="B2" s="5" t="s">
        <v>35</v>
      </c>
      <c r="C2" s="5" t="s">
        <v>14</v>
      </c>
      <c r="D2" s="5" t="s">
        <v>36</v>
      </c>
      <c r="E2" s="12" t="s">
        <v>65</v>
      </c>
      <c r="F2" s="23">
        <v>5179.1099999999997</v>
      </c>
      <c r="G2" s="5">
        <v>0.21</v>
      </c>
      <c r="H2" s="5">
        <v>0.25</v>
      </c>
      <c r="I2" s="19">
        <v>1294.77</v>
      </c>
    </row>
  </sheetData>
  <hyperlinks>
    <hyperlink ref="A2" location="'4'!A1" display="4.8" xr:uid="{00000000-0004-0000-0900-000000000000}"/>
    <hyperlink ref="F2" location="'4.8E'!A1" display="12912,37" xr:uid="{00000000-0004-0000-0900-000001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Orçamento</vt:lpstr>
      <vt:lpstr>4</vt:lpstr>
      <vt:lpstr>4.1</vt:lpstr>
      <vt:lpstr>4.2</vt:lpstr>
      <vt:lpstr>4.3</vt:lpstr>
      <vt:lpstr>4.4</vt:lpstr>
      <vt:lpstr>4.5</vt:lpstr>
      <vt:lpstr>4.6</vt:lpstr>
      <vt:lpstr>4.7</vt:lpstr>
      <vt:lpstr>4.4E</vt:lpstr>
      <vt:lpstr>4.5E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2025-08-27T19:51:16Z</dcterms:modified>
</cp:coreProperties>
</file>